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Zavaruhina</author>
  </authors>
  <commentList>
    <comment ref="BU66" authorId="0">
      <text>
        <r>
          <rPr>
            <b/>
            <sz val="8"/>
            <rFont val="Tahoma"/>
            <family val="0"/>
          </rPr>
          <t>Zavaruhina:</t>
        </r>
        <r>
          <rPr>
            <sz val="8"/>
            <rFont val="Tahoma"/>
            <family val="0"/>
          </rPr>
          <t xml:space="preserve">
стр 260 расшифровать и заполнить по пунктам </t>
        </r>
      </text>
    </comment>
    <comment ref="BU91" authorId="0">
      <text>
        <r>
          <rPr>
            <b/>
            <sz val="8"/>
            <rFont val="Tahoma"/>
            <family val="0"/>
          </rPr>
          <t>Zavaruhina:</t>
        </r>
        <r>
          <rPr>
            <sz val="8"/>
            <rFont val="Tahoma"/>
            <family val="0"/>
          </rPr>
          <t xml:space="preserve">
стр 600</t>
        </r>
      </text>
    </comment>
    <comment ref="BU94" authorId="0">
      <text>
        <r>
          <rPr>
            <b/>
            <sz val="8"/>
            <rFont val="Tahoma"/>
            <family val="0"/>
          </rPr>
          <t>Zavaruhina:</t>
        </r>
        <r>
          <rPr>
            <sz val="8"/>
            <rFont val="Tahoma"/>
            <family val="0"/>
          </rPr>
          <t xml:space="preserve">
стр490 расшифровать и заполнить пункты с 3.2.1по 3.2.13 по кфо 4</t>
        </r>
      </text>
    </comment>
    <comment ref="BU107" authorId="0">
      <text>
        <r>
          <rPr>
            <b/>
            <sz val="8"/>
            <rFont val="Tahoma"/>
            <family val="0"/>
          </rPr>
          <t>Zavaruhina:</t>
        </r>
        <r>
          <rPr>
            <sz val="8"/>
            <rFont val="Tahoma"/>
            <family val="0"/>
          </rPr>
          <t xml:space="preserve">
стр 510</t>
        </r>
      </text>
    </comment>
    <comment ref="BU108" authorId="0">
      <text>
        <r>
          <rPr>
            <b/>
            <sz val="8"/>
            <rFont val="Tahoma"/>
            <family val="0"/>
          </rPr>
          <t>Zavaruhina:</t>
        </r>
        <r>
          <rPr>
            <sz val="8"/>
            <rFont val="Tahoma"/>
            <family val="0"/>
          </rPr>
          <t xml:space="preserve">
стр 530
</t>
        </r>
      </text>
    </comment>
    <comment ref="BU109" authorId="0">
      <text>
        <r>
          <rPr>
            <b/>
            <sz val="8"/>
            <rFont val="Tahoma"/>
            <family val="0"/>
          </rPr>
          <t>Zavaruhina:</t>
        </r>
        <r>
          <rPr>
            <sz val="8"/>
            <rFont val="Tahoma"/>
            <family val="0"/>
          </rPr>
          <t xml:space="preserve">
стр490 расшифровать и заполнить пункты с 3.3.1по 3.3.13 по кфо 2</t>
        </r>
      </text>
    </comment>
  </commentList>
</comments>
</file>

<file path=xl/sharedStrings.xml><?xml version="1.0" encoding="utf-8"?>
<sst xmlns="http://schemas.openxmlformats.org/spreadsheetml/2006/main" count="210" uniqueCount="170">
  <si>
    <t>Приложение</t>
  </si>
  <si>
    <t>к Порядку составления и утверждения плана</t>
  </si>
  <si>
    <t>финансово-хозяйственной деятельности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</si>
  <si>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</si>
  <si>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</si>
  <si>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</si>
  <si>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РФ от 30.08.2010 № 422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</si>
  <si>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</si>
  <si>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</si>
  <si>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</si>
  <si>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</si>
  <si>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</si>
  <si>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</si>
  <si>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на 20</t>
  </si>
  <si>
    <t>15</t>
  </si>
  <si>
    <t>год</t>
  </si>
  <si>
    <t>КОДЫ</t>
  </si>
  <si>
    <t>Форма по КФД</t>
  </si>
  <si>
    <t>Дата</t>
  </si>
  <si>
    <t>Наименование государственного</t>
  </si>
  <si>
    <t>по ОКПО</t>
  </si>
  <si>
    <t>55641453</t>
  </si>
  <si>
    <t>бюджетного учреждения</t>
  </si>
  <si>
    <t>(подразделения)</t>
  </si>
  <si>
    <t>ИНН/КПП</t>
  </si>
  <si>
    <t>0309009464/030901001</t>
  </si>
  <si>
    <t>Единица измерения: руб.</t>
  </si>
  <si>
    <t>по ОКЕИ</t>
  </si>
  <si>
    <t>Наименование органа, осуществляющего</t>
  </si>
  <si>
    <t>муниципальное казенное учреждение "Районное управление образования" Администрации муниципального образования "Кабанский район" Республики Бурятия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</si>
  <si>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</si>
  <si>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</si>
  <si>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</si>
  <si>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</si>
  <si>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</si>
  <si>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</si>
  <si>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</si>
  <si>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образование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</si>
  <si>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</si>
  <si>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</si>
  <si>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</si>
  <si>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</si>
  <si>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</si>
  <si>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</si>
  <si>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</si>
  <si>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</si>
  <si>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</si>
  <si>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</si>
  <si>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</si>
  <si>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</si>
  <si>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</si>
  <si>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</si>
  <si>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</si>
  <si>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</si>
  <si>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</si>
  <si>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</si>
  <si>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</si>
  <si>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</si>
  <si>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</si>
  <si>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</si>
  <si>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</si>
  <si>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</si>
  <si>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</si>
  <si>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</si>
  <si>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</si>
  <si>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</si>
  <si>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</si>
  <si>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</si>
  <si>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</si>
  <si>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</si>
  <si>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</si>
  <si>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</si>
  <si>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</si>
  <si>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</si>
  <si>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</si>
  <si>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</si>
  <si>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</si>
  <si>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всего: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</si>
  <si>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</si>
  <si>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</si>
  <si>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</si>
  <si>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</si>
  <si>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</si>
  <si>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</si>
  <si>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</si>
  <si>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</si>
  <si>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</si>
  <si>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</si>
  <si>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</si>
  <si>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</si>
  <si>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</si>
  <si>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</si>
  <si>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</si>
  <si>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</si>
  <si>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</si>
  <si>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</si>
  <si>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</si>
  <si>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</si>
  <si>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</si>
  <si>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</si>
  <si>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</si>
  <si>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</si>
  <si>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</si>
  <si>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</si>
  <si>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</si>
  <si>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</si>
  <si>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</si>
  <si>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</si>
  <si>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
по бюджетной классификации операции
сектора госу-
дарственного управления</t>
  </si>
  <si>
    <t>Всего</t>
  </si>
  <si>
    <t>В том числе</t>
  </si>
  <si>
    <t>операции
по лицевым счетам, открытым
в органах Федерального казначейства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</si>
  <si>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</si>
  <si>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</si>
  <si>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</si>
  <si>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выполнение государственного задания</t>
  </si>
  <si>
    <t>Субсидии на иные цели</t>
  </si>
  <si>
    <t>Бюджетные инвестиции</t>
  </si>
  <si>
    <t>Средства по обязательному медицинскому страхованию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</si>
  <si>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</si>
  <si>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&lt; Для добавления строк выделите данную область и нажмите кнопку «Добавить строку». &gt;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</si>
  <si>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</si>
  <si>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</si>
  <si>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</si>
  <si>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</si>
  <si>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</si>
  <si>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</si>
  <si>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</si>
  <si>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</si>
  <si>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</si>
  <si>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</si>
  <si>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</si>
  <si>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</si>
  <si>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</si>
  <si>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</si>
  <si>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</si>
  <si>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</si>
  <si>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</si>
  <si>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</si>
  <si>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</si>
  <si>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</si>
  <si>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</si>
  <si>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</si>
  <si>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</si>
  <si>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</si>
  <si>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</si>
  <si>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</si>
  <si>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</si>
  <si>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</si>
  <si>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</si>
  <si>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</si>
  <si>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</si>
  <si>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(уполномоченное лицо)</t>
  </si>
  <si>
    <t>Заместитель руководителя государственного</t>
  </si>
  <si>
    <t>бюджетного учреждения (подразделения)</t>
  </si>
  <si>
    <t>по финансовым вопросам</t>
  </si>
  <si>
    <t>Главный бухгалтер государственного</t>
  </si>
  <si>
    <t>Н.А. Телешева</t>
  </si>
  <si>
    <t>Исполнитель</t>
  </si>
  <si>
    <t>тел.</t>
  </si>
  <si>
    <t>671208;Республика Бурятия;Кабанский район;с.Большая речка;ул.Вагжанова,100</t>
  </si>
  <si>
    <t>муниципальное автономное общеобразовательное учреждение "Большереченская средняя общеобразовательная школа" муниципального образования "Кабанский район" Республики Бурятия</t>
  </si>
  <si>
    <t> «    »            201   г.</t>
  </si>
  <si>
    <t>Общее образование</t>
  </si>
  <si>
    <t>родительская плата ( питание детей)</t>
  </si>
  <si>
    <t xml:space="preserve">операции
по счетам, открытым
в кредитных организациях
</t>
  </si>
  <si>
    <t>В.И.Ильков</t>
  </si>
  <si>
    <t>Руководитель государственного автономного</t>
  </si>
  <si>
    <t>автономного учреждения (подразделения)</t>
  </si>
  <si>
    <t>План финансово-хозяйственной деятельности (№8)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</si>
</sst>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\-0.00"/>
    <numFmt numFmtId="173" formatCode="[=0]&quot;−&quot;;General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[Red]\-0.00\ "/>
  </numFmts>
  <fonts count="53"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 horizontal="left"/>
    </xf>
    <xf numFmtId="0" fontId="2" fillId="33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 vertical="top"/>
    </xf>
    <xf numFmtId="1" fontId="2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left"/>
    </xf>
    <xf numFmtId="0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1" fontId="2" fillId="33" borderId="12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top" wrapText="1"/>
    </xf>
    <xf numFmtId="173" fontId="0" fillId="33" borderId="1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/>
    </xf>
    <xf numFmtId="172" fontId="4" fillId="33" borderId="12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172" fontId="0" fillId="33" borderId="13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left" vertical="top"/>
    </xf>
    <xf numFmtId="0" fontId="4" fillId="33" borderId="11" xfId="0" applyNumberFormat="1" applyFont="1" applyFill="1" applyBorder="1" applyAlignment="1">
      <alignment horizontal="left" wrapText="1"/>
    </xf>
    <xf numFmtId="173" fontId="0" fillId="33" borderId="12" xfId="0" applyNumberFormat="1" applyFont="1" applyFill="1" applyBorder="1" applyAlignment="1">
      <alignment horizontal="right"/>
    </xf>
    <xf numFmtId="172" fontId="0" fillId="33" borderId="12" xfId="0" applyNumberFormat="1" applyFont="1" applyFill="1" applyBorder="1" applyAlignment="1">
      <alignment horizontal="right"/>
    </xf>
    <xf numFmtId="172" fontId="0" fillId="33" borderId="14" xfId="0" applyNumberFormat="1" applyFill="1" applyBorder="1" applyAlignment="1">
      <alignment horizontal="right"/>
    </xf>
    <xf numFmtId="172" fontId="0" fillId="33" borderId="15" xfId="0" applyNumberFormat="1" applyFill="1" applyBorder="1" applyAlignment="1">
      <alignment horizontal="right"/>
    </xf>
    <xf numFmtId="172" fontId="0" fillId="33" borderId="16" xfId="0" applyNumberForma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172" fontId="0" fillId="33" borderId="12" xfId="0" applyNumberFormat="1" applyFill="1" applyBorder="1" applyAlignment="1">
      <alignment horizontal="right"/>
    </xf>
    <xf numFmtId="173" fontId="10" fillId="33" borderId="12" xfId="0" applyNumberFormat="1" applyFont="1" applyFill="1" applyBorder="1" applyAlignment="1">
      <alignment horizontal="right"/>
    </xf>
    <xf numFmtId="172" fontId="10" fillId="33" borderId="12" xfId="0" applyNumberFormat="1" applyFont="1" applyFill="1" applyBorder="1" applyAlignment="1">
      <alignment horizontal="right"/>
    </xf>
    <xf numFmtId="172" fontId="11" fillId="33" borderId="12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9" fillId="33" borderId="14" xfId="0" applyNumberFormat="1" applyFont="1" applyFill="1" applyBorder="1" applyAlignment="1">
      <alignment/>
    </xf>
    <xf numFmtId="4" fontId="9" fillId="33" borderId="15" xfId="0" applyNumberFormat="1" applyFont="1" applyFill="1" applyBorder="1" applyAlignment="1">
      <alignment/>
    </xf>
    <xf numFmtId="4" fontId="9" fillId="33" borderId="16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33" borderId="13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7" xfId="0" applyNumberFormat="1" applyFont="1" applyFill="1" applyBorder="1" applyAlignment="1">
      <alignment horizontal="left" vertical="top" wrapText="1" indent="1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indent="1"/>
    </xf>
    <xf numFmtId="4" fontId="7" fillId="33" borderId="13" xfId="0" applyNumberFormat="1" applyFont="1" applyFill="1" applyBorder="1" applyAlignment="1">
      <alignment horizontal="right"/>
    </xf>
    <xf numFmtId="4" fontId="8" fillId="33" borderId="13" xfId="0" applyNumberFormat="1" applyFont="1" applyFill="1" applyBorder="1" applyAlignment="1">
      <alignment horizontal="right"/>
    </xf>
    <xf numFmtId="4" fontId="9" fillId="33" borderId="13" xfId="0" applyNumberFormat="1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left"/>
    </xf>
    <xf numFmtId="1" fontId="6" fillId="33" borderId="13" xfId="0" applyNumberFormat="1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left"/>
    </xf>
    <xf numFmtId="0" fontId="1" fillId="33" borderId="18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left" vertical="top" wrapText="1"/>
    </xf>
    <xf numFmtId="0" fontId="0" fillId="33" borderId="0" xfId="0" applyNumberFormat="1" applyFill="1" applyAlignment="1">
      <alignment horizontal="left" vertical="top" wrapText="1"/>
    </xf>
    <xf numFmtId="0" fontId="2" fillId="33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C0DC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E194"/>
  <sheetViews>
    <sheetView tabSelected="1" zoomScalePageLayoutView="0" workbookViewId="0" topLeftCell="A1">
      <selection activeCell="CC158" sqref="CC158:CP158"/>
    </sheetView>
  </sheetViews>
  <sheetFormatPr defaultColWidth="10.66015625" defaultRowHeight="11.25" outlineLevelRow="1"/>
  <cols>
    <col min="1" max="108" width="1.171875" style="1" customWidth="1"/>
    <col min="109" max="109" width="25.33203125" style="3" customWidth="1"/>
    <col min="110" max="16384" width="10.66015625" style="3" customWidth="1"/>
  </cols>
  <sheetData>
    <row r="1" ht="12">
      <c r="BM1" s="2" t="s">
        <v>0</v>
      </c>
    </row>
    <row r="2" ht="12">
      <c r="BM2" s="2" t="s">
        <v>1</v>
      </c>
    </row>
    <row r="3" ht="12">
      <c r="BM3" s="2" t="s">
        <v>2</v>
      </c>
    </row>
    <row r="4" ht="12">
      <c r="BM4" s="2" t="s">
        <v>3</v>
      </c>
    </row>
    <row r="5" ht="12">
      <c r="BM5" s="2" t="s">
        <v>4</v>
      </c>
    </row>
    <row r="6" ht="12">
      <c r="BM6" s="2" t="s">
        <v>5</v>
      </c>
    </row>
    <row r="7" spans="65:108" ht="12">
      <c r="BM7" s="9" t="s">
        <v>6</v>
      </c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</row>
    <row r="8" spans="57:108" ht="14.25">
      <c r="BE8" s="10" t="s">
        <v>7</v>
      </c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spans="57:108" s="1" customFormat="1" ht="12" customHeight="1"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57:108" ht="12">
      <c r="BE10" s="12" t="s">
        <v>8</v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</row>
    <row r="11" spans="57:108" s="1" customFormat="1" ht="10.5" customHeight="1"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</row>
    <row r="12" spans="57:108" ht="12">
      <c r="BE12" s="15" t="s">
        <v>9</v>
      </c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CA12" s="15" t="s">
        <v>10</v>
      </c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</row>
    <row r="13" spans="64:102" ht="14.25">
      <c r="BL13" s="13" t="s">
        <v>11</v>
      </c>
      <c r="BM13" s="13"/>
      <c r="BN13" s="14"/>
      <c r="BO13" s="14"/>
      <c r="BP13" s="14"/>
      <c r="BQ13" s="14"/>
      <c r="BR13" s="13" t="s">
        <v>11</v>
      </c>
      <c r="BS13" s="13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6">
        <v>20</v>
      </c>
      <c r="CN13" s="16"/>
      <c r="CO13" s="16"/>
      <c r="CP13" s="16"/>
      <c r="CQ13" s="14"/>
      <c r="CR13" s="14"/>
      <c r="CS13" s="14"/>
      <c r="CT13" s="14"/>
      <c r="CU13" s="13" t="s">
        <v>12</v>
      </c>
      <c r="CV13" s="13"/>
      <c r="CW13" s="13"/>
      <c r="CX13" s="13"/>
    </row>
    <row r="14" s="1" customFormat="1" ht="5.25" customHeight="1"/>
    <row r="15" spans="1:108" ht="15.75">
      <c r="A15" s="17" t="s">
        <v>169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</row>
    <row r="16" spans="46:64" ht="15.75">
      <c r="AT16" s="21" t="s">
        <v>13</v>
      </c>
      <c r="AU16" s="21"/>
      <c r="AV16" s="21"/>
      <c r="AW16" s="21"/>
      <c r="AX16" s="21"/>
      <c r="AY16" s="21"/>
      <c r="AZ16" s="21"/>
      <c r="BA16" s="21"/>
      <c r="BB16" s="21"/>
      <c r="BC16" s="11" t="s">
        <v>14</v>
      </c>
      <c r="BD16" s="11"/>
      <c r="BE16" s="11"/>
      <c r="BF16" s="11"/>
      <c r="BG16" s="11"/>
      <c r="BH16" s="22" t="s">
        <v>15</v>
      </c>
      <c r="BI16" s="22"/>
      <c r="BJ16" s="22"/>
      <c r="BK16" s="22"/>
      <c r="BL16" s="22"/>
    </row>
    <row r="17" spans="93:108" ht="14.25">
      <c r="CO17" s="10" t="s">
        <v>16</v>
      </c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</row>
    <row r="18" spans="75:108" ht="14.25">
      <c r="BW18" s="19" t="s">
        <v>17</v>
      </c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</row>
    <row r="19" spans="36:108" ht="15">
      <c r="AJ19" s="23" t="s">
        <v>162</v>
      </c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CH19" s="19" t="s">
        <v>18</v>
      </c>
      <c r="CI19" s="19"/>
      <c r="CJ19" s="19"/>
      <c r="CK19" s="19"/>
      <c r="CL19" s="19"/>
      <c r="CM19" s="19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</row>
    <row r="20" spans="93:108" ht="14.25"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ht="14.25">
      <c r="A21" s="20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4" t="s">
        <v>161</v>
      </c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CC21" s="19" t="s">
        <v>20</v>
      </c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O21" s="18" t="s">
        <v>21</v>
      </c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</row>
    <row r="22" spans="1:108" ht="14.25">
      <c r="A22" s="20" t="s">
        <v>22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</row>
    <row r="23" spans="1:108" ht="30.75" customHeight="1">
      <c r="A23" s="20" t="s">
        <v>23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</row>
    <row r="24" spans="93:108" ht="14.25"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ht="14.25">
      <c r="A25" s="20" t="s">
        <v>24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AI25" s="26" t="s">
        <v>25</v>
      </c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</row>
    <row r="26" spans="1:108" ht="14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CC26" s="19" t="s">
        <v>27</v>
      </c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O26" s="27">
        <v>383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="1" customFormat="1" ht="5.25" customHeight="1"/>
    <row r="28" spans="1:108" ht="14.25">
      <c r="A28" s="20" t="s">
        <v>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4" t="s">
        <v>29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ht="23.25" customHeight="1">
      <c r="A29" s="4" t="s">
        <v>30</v>
      </c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ht="11.25"/>
    <row r="31" spans="1:108" ht="14.25" customHeight="1">
      <c r="A31" s="20" t="s">
        <v>31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S31" s="24" t="s">
        <v>160</v>
      </c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</row>
    <row r="32" spans="1:108" ht="14.25">
      <c r="A32" s="4" t="s">
        <v>32</v>
      </c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ht="14.25">
      <c r="A33" s="4" t="s">
        <v>33</v>
      </c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</row>
    <row r="34" ht="11.25"/>
    <row r="35" spans="1:108" ht="15">
      <c r="A35" s="25" t="s">
        <v>34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</row>
    <row r="36" spans="1:108" ht="14.25">
      <c r="A36" s="20" t="s">
        <v>35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</row>
    <row r="37" spans="1:108" ht="11.25" customHeight="1">
      <c r="A37" s="30" t="s">
        <v>163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</row>
    <row r="38" spans="1:108" ht="11.2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</row>
    <row r="39" spans="1:108" ht="11.2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</row>
    <row r="40" ht="14.25">
      <c r="A40" s="4" t="s">
        <v>36</v>
      </c>
    </row>
    <row r="41" spans="1:108" ht="11.25" customHeight="1">
      <c r="A41" s="30" t="s">
        <v>37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</row>
    <row r="42" spans="1:108" ht="11.2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</row>
    <row r="43" spans="1:108" ht="11.2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</row>
    <row r="44" ht="14.25">
      <c r="A44" s="4" t="s">
        <v>38</v>
      </c>
    </row>
    <row r="45" spans="1:108" ht="11.25" customHeight="1">
      <c r="A45" s="30" t="s">
        <v>164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</row>
    <row r="46" spans="1:108" ht="11.2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</row>
    <row r="47" spans="1:108" s="1" customFormat="1" ht="11.2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</row>
    <row r="48" s="1" customFormat="1" ht="5.25" customHeight="1"/>
    <row r="49" spans="1:108" ht="15">
      <c r="A49" s="25" t="s">
        <v>39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</row>
    <row r="50" s="1" customFormat="1" ht="6" customHeight="1"/>
    <row r="51" spans="1:108" ht="14.25">
      <c r="A51" s="18" t="s">
        <v>40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 t="s">
        <v>41</v>
      </c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</row>
    <row r="52" spans="1:109" ht="15">
      <c r="A52" s="5"/>
      <c r="B52" s="31" t="s">
        <v>42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2">
        <f>BU54+BU60</f>
        <v>9430727.89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">
        <f>3387989.59+5769850.2+272888.1</f>
        <v>9430727.889999999</v>
      </c>
    </row>
    <row r="53" spans="1:108" ht="14.25">
      <c r="A53" s="5"/>
      <c r="B53" s="11" t="s">
        <v>43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</row>
    <row r="54" spans="1:108" ht="27.75" customHeight="1">
      <c r="A54" s="5"/>
      <c r="B54" s="28" t="s">
        <v>44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34">
        <f>1017611.93+5769850.2</f>
        <v>6787462.13</v>
      </c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</row>
    <row r="55" spans="1:108" ht="14.25">
      <c r="A55" s="5"/>
      <c r="B55" s="6"/>
      <c r="C55" s="6"/>
      <c r="D55" s="6"/>
      <c r="E55" s="6"/>
      <c r="F55" s="35" t="s">
        <v>45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</row>
    <row r="56" spans="1:108" ht="40.5" customHeight="1">
      <c r="A56" s="5"/>
      <c r="B56" s="28" t="s">
        <v>46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9">
        <v>0</v>
      </c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</row>
    <row r="57" spans="1:108" ht="40.5" customHeight="1">
      <c r="A57" s="5"/>
      <c r="B57" s="28" t="s">
        <v>47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37">
        <v>0</v>
      </c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</row>
    <row r="58" spans="1:108" ht="40.5" customHeight="1">
      <c r="A58" s="5"/>
      <c r="B58" s="28" t="s">
        <v>48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37">
        <v>0</v>
      </c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</row>
    <row r="59" spans="1:108" ht="27.75" customHeight="1">
      <c r="A59" s="5"/>
      <c r="B59" s="28" t="s">
        <v>49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</row>
    <row r="60" spans="1:108" ht="27.75" customHeight="1">
      <c r="A60" s="5"/>
      <c r="B60" s="28" t="s">
        <v>50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39">
        <f>2348685.16+21692.5+272888.1</f>
        <v>2643265.7600000002</v>
      </c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1"/>
    </row>
    <row r="61" spans="1:108" ht="14.25">
      <c r="A61" s="5"/>
      <c r="B61" s="6"/>
      <c r="C61" s="6"/>
      <c r="D61" s="6"/>
      <c r="E61" s="6"/>
      <c r="F61" s="11" t="s">
        <v>45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</row>
    <row r="62" spans="1:108" ht="27.75" customHeight="1">
      <c r="A62" s="5"/>
      <c r="B62" s="28" t="s">
        <v>51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43">
        <v>2348685.16</v>
      </c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</row>
    <row r="63" spans="1:108" ht="15" customHeight="1">
      <c r="A63" s="5"/>
      <c r="B63" s="28" t="s">
        <v>52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43">
        <f>2348685.16-2256795.21</f>
        <v>91889.95000000019</v>
      </c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</row>
    <row r="64" spans="1:108" ht="15" customHeight="1">
      <c r="A64" s="5"/>
      <c r="B64" s="36" t="s">
        <v>53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2">
        <f>4349.6+12737.55+0.7+84665.77+(-9136147.29)</f>
        <v>-9034393.67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</row>
    <row r="65" spans="1:108" ht="15" customHeight="1">
      <c r="A65" s="5"/>
      <c r="B65" s="28" t="s">
        <v>43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</row>
    <row r="66" spans="1:108" ht="27.75" customHeight="1">
      <c r="A66" s="5"/>
      <c r="B66" s="28" t="s">
        <v>54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</row>
    <row r="67" spans="1:108" ht="27.75" customHeight="1">
      <c r="A67" s="5"/>
      <c r="B67" s="28" t="s">
        <v>55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45">
        <f>BU69+BU70+BU71+BU72+BU73+BU74+BU75+BU76+BU77+BU78</f>
        <v>12738.250000000002</v>
      </c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</row>
    <row r="68" spans="1:108" ht="15" customHeight="1">
      <c r="A68" s="5"/>
      <c r="B68" s="6"/>
      <c r="C68" s="6"/>
      <c r="D68" s="6"/>
      <c r="E68" s="6"/>
      <c r="F68" s="28" t="s">
        <v>45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</row>
    <row r="69" spans="1:108" ht="15" customHeight="1">
      <c r="A69" s="5"/>
      <c r="B69" s="28" t="s">
        <v>56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37">
        <v>1766.24</v>
      </c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</row>
    <row r="70" spans="1:108" ht="15" customHeight="1">
      <c r="A70" s="5"/>
      <c r="B70" s="28" t="s">
        <v>57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37">
        <v>0</v>
      </c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</row>
    <row r="71" spans="1:108" ht="15" customHeight="1">
      <c r="A71" s="5"/>
      <c r="B71" s="28" t="s">
        <v>58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37">
        <v>0</v>
      </c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</row>
    <row r="72" spans="1:108" ht="15" customHeight="1">
      <c r="A72" s="5"/>
      <c r="B72" s="28" t="s">
        <v>59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37">
        <v>0</v>
      </c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</row>
    <row r="73" spans="1:108" ht="15" customHeight="1">
      <c r="A73" s="5"/>
      <c r="B73" s="28" t="s">
        <v>60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37">
        <v>1021.2</v>
      </c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</row>
    <row r="74" spans="1:108" ht="15" customHeight="1">
      <c r="A74" s="5"/>
      <c r="B74" s="28" t="s">
        <v>61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37">
        <v>0</v>
      </c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</row>
    <row r="75" spans="1:108" ht="27.75" customHeight="1">
      <c r="A75" s="5"/>
      <c r="B75" s="28" t="s">
        <v>62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</row>
    <row r="76" spans="1:108" ht="27.75" customHeight="1">
      <c r="A76" s="5"/>
      <c r="B76" s="28" t="s">
        <v>63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</row>
    <row r="77" spans="1:108" ht="15" customHeight="1">
      <c r="A77" s="5"/>
      <c r="B77" s="28" t="s">
        <v>64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37">
        <f>9675.61+275.2</f>
        <v>9950.810000000001</v>
      </c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</row>
    <row r="78" spans="1:108" ht="15" customHeight="1">
      <c r="A78" s="5"/>
      <c r="B78" s="28" t="s">
        <v>65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37">
        <v>0</v>
      </c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</row>
    <row r="79" spans="1:108" ht="40.5" customHeight="1">
      <c r="A79" s="5"/>
      <c r="B79" s="28" t="s">
        <v>66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45">
        <f>BU81+BU82+BU83+BU84+BU85+BU86+BU87+BU88+BU89+BU90</f>
        <v>0.7</v>
      </c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</row>
    <row r="80" spans="1:108" ht="15" customHeight="1">
      <c r="A80" s="5"/>
      <c r="B80" s="6"/>
      <c r="C80" s="6"/>
      <c r="D80" s="6"/>
      <c r="E80" s="6"/>
      <c r="F80" s="28" t="s">
        <v>45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ht="15" customHeight="1">
      <c r="A81" s="5"/>
      <c r="B81" s="28" t="s">
        <v>67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</row>
    <row r="82" spans="1:108" ht="15" customHeight="1">
      <c r="A82" s="5"/>
      <c r="B82" s="28" t="s">
        <v>68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</row>
    <row r="83" spans="1:108" ht="15" customHeight="1">
      <c r="A83" s="5"/>
      <c r="B83" s="28" t="s">
        <v>69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</row>
    <row r="84" spans="1:108" ht="15" customHeight="1">
      <c r="A84" s="5"/>
      <c r="B84" s="28" t="s">
        <v>70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</row>
    <row r="85" spans="1:108" ht="15" customHeight="1">
      <c r="A85" s="5"/>
      <c r="B85" s="28" t="s">
        <v>71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</row>
    <row r="86" spans="1:108" ht="15" customHeight="1">
      <c r="A86" s="5"/>
      <c r="B86" s="28" t="s">
        <v>72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</row>
    <row r="87" spans="1:108" ht="27.75" customHeight="1">
      <c r="A87" s="5"/>
      <c r="B87" s="28" t="s">
        <v>73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</row>
    <row r="88" spans="1:108" ht="27.75" customHeight="1">
      <c r="A88" s="5"/>
      <c r="B88" s="28" t="s">
        <v>74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37">
        <v>0</v>
      </c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</row>
    <row r="89" spans="1:108" ht="15" customHeight="1">
      <c r="A89" s="5"/>
      <c r="B89" s="28" t="s">
        <v>75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38">
        <v>0.7</v>
      </c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</row>
    <row r="90" spans="1:108" ht="15" customHeight="1">
      <c r="A90" s="5"/>
      <c r="B90" s="28" t="s">
        <v>76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37">
        <v>0</v>
      </c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</row>
    <row r="91" spans="1:108" ht="15">
      <c r="A91" s="5"/>
      <c r="B91" s="31" t="s">
        <v>77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46">
        <f>BU94+BU109</f>
        <v>367403.68</v>
      </c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</row>
    <row r="92" spans="1:108" ht="15" customHeight="1">
      <c r="A92" s="5"/>
      <c r="B92" s="28" t="s">
        <v>43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</row>
    <row r="93" spans="1:108" ht="15" customHeight="1">
      <c r="A93" s="5"/>
      <c r="B93" s="28" t="s">
        <v>78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37">
        <v>0</v>
      </c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</row>
    <row r="94" spans="1:108" ht="27.75" customHeight="1">
      <c r="A94" s="5"/>
      <c r="B94" s="28" t="s">
        <v>79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45">
        <f>BU96+BU97+BU98+BU99+BU100+BU101+BU102+BU103+BU104+BU105+BU106+BU107+BU108</f>
        <v>514655.85</v>
      </c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</row>
    <row r="95" spans="1:108" ht="15" customHeight="1">
      <c r="A95" s="5"/>
      <c r="B95" s="6"/>
      <c r="C95" s="6"/>
      <c r="D95" s="6"/>
      <c r="E95" s="6"/>
      <c r="F95" s="28" t="s">
        <v>45</v>
      </c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</row>
    <row r="96" spans="1:108" ht="15" customHeight="1">
      <c r="A96" s="5"/>
      <c r="B96" s="28" t="s">
        <v>80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38">
        <v>37667.83</v>
      </c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</row>
    <row r="97" spans="1:108" ht="15" customHeight="1">
      <c r="A97" s="5"/>
      <c r="B97" s="28" t="s">
        <v>81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</row>
    <row r="98" spans="1:108" ht="15" customHeight="1">
      <c r="A98" s="5"/>
      <c r="B98" s="28" t="s">
        <v>82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</row>
    <row r="99" spans="1:108" ht="15" customHeight="1">
      <c r="A99" s="5"/>
      <c r="B99" s="28" t="s">
        <v>83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38">
        <v>437863.79</v>
      </c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</row>
    <row r="100" spans="1:108" ht="15" customHeight="1">
      <c r="A100" s="5"/>
      <c r="B100" s="28" t="s">
        <v>84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</row>
    <row r="101" spans="1:108" ht="15" customHeight="1">
      <c r="A101" s="5"/>
      <c r="B101" s="28" t="s">
        <v>85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</row>
    <row r="102" spans="1:108" ht="15" customHeight="1">
      <c r="A102" s="5"/>
      <c r="B102" s="28" t="s">
        <v>86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</row>
    <row r="103" spans="1:108" ht="15" customHeight="1">
      <c r="A103" s="5"/>
      <c r="B103" s="28" t="s">
        <v>87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</row>
    <row r="104" spans="1:108" ht="15" customHeight="1">
      <c r="A104" s="5"/>
      <c r="B104" s="28" t="s">
        <v>88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</row>
    <row r="105" spans="1:108" ht="15" customHeight="1">
      <c r="A105" s="5"/>
      <c r="B105" s="28" t="s">
        <v>89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38">
        <v>39124.23</v>
      </c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</row>
    <row r="106" spans="1:108" ht="15" customHeight="1">
      <c r="A106" s="5"/>
      <c r="B106" s="28" t="s">
        <v>90</v>
      </c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</row>
    <row r="107" spans="1:108" ht="15" customHeight="1">
      <c r="A107" s="5"/>
      <c r="B107" s="28" t="s">
        <v>91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</row>
    <row r="108" spans="1:108" ht="15" customHeight="1">
      <c r="A108" s="5"/>
      <c r="B108" s="28" t="s">
        <v>92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</row>
    <row r="109" spans="1:108" ht="40.5" customHeight="1">
      <c r="A109" s="5"/>
      <c r="B109" s="28" t="s">
        <v>93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45">
        <f>BU110+BU111+BU112+BU113+BU114+BU115+BU116+BU117+BU118+BU119+BU120+BU121+BU122+BU123</f>
        <v>-147252.16999999998</v>
      </c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</row>
    <row r="110" spans="1:108" ht="15" customHeight="1">
      <c r="A110" s="5"/>
      <c r="B110" s="6"/>
      <c r="C110" s="6"/>
      <c r="D110" s="6"/>
      <c r="E110" s="6"/>
      <c r="F110" s="28" t="s">
        <v>45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</row>
    <row r="111" spans="1:108" ht="15" customHeight="1">
      <c r="A111" s="5"/>
      <c r="B111" s="28" t="s">
        <v>94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37">
        <v>0</v>
      </c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</row>
    <row r="112" spans="1:108" ht="15" customHeight="1">
      <c r="A112" s="5"/>
      <c r="B112" s="28" t="s">
        <v>95</v>
      </c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37">
        <v>0</v>
      </c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</row>
    <row r="113" spans="1:108" ht="15" customHeight="1">
      <c r="A113" s="5"/>
      <c r="B113" s="28" t="s">
        <v>96</v>
      </c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37">
        <v>0</v>
      </c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</row>
    <row r="114" spans="1:108" ht="15" customHeight="1">
      <c r="A114" s="5"/>
      <c r="B114" s="28" t="s">
        <v>97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37">
        <v>0</v>
      </c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</row>
    <row r="115" spans="1:108" ht="15" customHeight="1">
      <c r="A115" s="5"/>
      <c r="B115" s="28" t="s">
        <v>98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37">
        <v>0</v>
      </c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</row>
    <row r="116" spans="1:108" ht="15" customHeight="1">
      <c r="A116" s="5"/>
      <c r="B116" s="28" t="s">
        <v>99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37">
        <v>0</v>
      </c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</row>
    <row r="117" spans="1:108" ht="15" customHeight="1">
      <c r="A117" s="5"/>
      <c r="B117" s="28" t="s">
        <v>100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37">
        <v>0</v>
      </c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</row>
    <row r="118" spans="1:108" ht="15" customHeight="1">
      <c r="A118" s="5"/>
      <c r="B118" s="28" t="s">
        <v>101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37">
        <v>0</v>
      </c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</row>
    <row r="119" spans="1:108" ht="15" customHeight="1">
      <c r="A119" s="5"/>
      <c r="B119" s="28" t="s">
        <v>102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37">
        <v>0</v>
      </c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</row>
    <row r="120" spans="1:108" ht="15" customHeight="1">
      <c r="A120" s="5"/>
      <c r="B120" s="28" t="s">
        <v>103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38">
        <v>4349.6</v>
      </c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</row>
    <row r="121" spans="1:108" ht="15" customHeight="1">
      <c r="A121" s="5"/>
      <c r="B121" s="28" t="s">
        <v>104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</row>
    <row r="122" spans="1:108" ht="15" customHeight="1">
      <c r="A122" s="5"/>
      <c r="B122" s="28" t="s">
        <v>105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38">
        <v>-160841.9</v>
      </c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</row>
    <row r="123" spans="1:108" s="1" customFormat="1" ht="15" customHeight="1">
      <c r="A123" s="5"/>
      <c r="B123" s="28" t="s">
        <v>106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37">
        <v>9240.13</v>
      </c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</row>
    <row r="124" s="1" customFormat="1" ht="6.75" customHeight="1"/>
    <row r="125" spans="2:108" ht="15">
      <c r="B125" s="25" t="s">
        <v>107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</row>
    <row r="126" s="1" customFormat="1" ht="6" customHeight="1"/>
    <row r="127" spans="1:108" ht="12.75" customHeight="1">
      <c r="A127" s="47" t="s">
        <v>40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 t="s">
        <v>108</v>
      </c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 t="s">
        <v>109</v>
      </c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 t="s">
        <v>110</v>
      </c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</row>
    <row r="128" spans="1:108" ht="87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 t="s">
        <v>111</v>
      </c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 t="s">
        <v>165</v>
      </c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</row>
    <row r="129" spans="1:108" ht="27.75" customHeight="1">
      <c r="A129" s="5"/>
      <c r="B129" s="28" t="s">
        <v>112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56" t="s">
        <v>113</v>
      </c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7">
        <v>0</v>
      </c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>
        <v>0</v>
      </c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48">
        <v>0</v>
      </c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</row>
    <row r="130" spans="1:108" ht="15" customHeight="1">
      <c r="A130" s="7"/>
      <c r="B130" s="49" t="s">
        <v>114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50" t="s">
        <v>113</v>
      </c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1">
        <f>CC130+CQ130</f>
        <v>12766458.520000001</v>
      </c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3"/>
      <c r="CC130" s="54">
        <f>CC132+CC133+CC139</f>
        <v>206837.43</v>
      </c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5">
        <f>CQ132+CQ133+CQ139</f>
        <v>12559621.090000002</v>
      </c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</row>
    <row r="131" spans="1:108" ht="15" customHeight="1">
      <c r="A131" s="5"/>
      <c r="B131" s="28" t="s">
        <v>45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56" t="s">
        <v>113</v>
      </c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1">
        <f aca="true" t="shared" si="0" ref="BN131:BN136">CC131+CQ131</f>
        <v>0</v>
      </c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3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</row>
    <row r="132" spans="1:108" ht="27.75" customHeight="1">
      <c r="A132" s="5"/>
      <c r="B132" s="28" t="s">
        <v>115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56" t="s">
        <v>113</v>
      </c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1">
        <f t="shared" si="0"/>
        <v>11614459.490000002</v>
      </c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3"/>
      <c r="CC132" s="57">
        <v>0</v>
      </c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48">
        <f>CQ144-CQ139</f>
        <v>11614459.490000002</v>
      </c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</row>
    <row r="133" spans="1:108" ht="15" customHeight="1">
      <c r="A133" s="5"/>
      <c r="B133" s="28" t="s">
        <v>116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56" t="s">
        <v>113</v>
      </c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1">
        <f t="shared" si="0"/>
        <v>206837.43</v>
      </c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3"/>
      <c r="CC133" s="57">
        <f>CC144</f>
        <v>206837.43</v>
      </c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>
        <v>0</v>
      </c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</row>
    <row r="134" spans="1:108" ht="15" customHeight="1">
      <c r="A134" s="5"/>
      <c r="B134" s="28" t="s">
        <v>117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56" t="s">
        <v>113</v>
      </c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1">
        <f t="shared" si="0"/>
        <v>0</v>
      </c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3"/>
      <c r="CC134" s="57">
        <v>0</v>
      </c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48">
        <v>0</v>
      </c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</row>
    <row r="135" spans="1:108" ht="27.75" customHeight="1">
      <c r="A135" s="5"/>
      <c r="B135" s="28" t="s">
        <v>118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56" t="s">
        <v>113</v>
      </c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1">
        <f t="shared" si="0"/>
        <v>0</v>
      </c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3"/>
      <c r="CC135" s="57">
        <v>0</v>
      </c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48">
        <v>0</v>
      </c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</row>
    <row r="136" spans="1:108" ht="72" customHeight="1">
      <c r="A136" s="5"/>
      <c r="B136" s="28" t="s">
        <v>119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56" t="s">
        <v>113</v>
      </c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1">
        <f t="shared" si="0"/>
        <v>0</v>
      </c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3"/>
      <c r="CC136" s="57">
        <v>0</v>
      </c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48">
        <v>0</v>
      </c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</row>
    <row r="137" spans="1:108" ht="15" customHeight="1">
      <c r="A137" s="5"/>
      <c r="B137" s="28" t="s">
        <v>45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56" t="s">
        <v>113</v>
      </c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</row>
    <row r="138" spans="1:108" ht="11.25" customHeight="1" outlineLevel="1">
      <c r="A138" s="60" t="s">
        <v>120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</row>
    <row r="139" spans="1:109" ht="27.75" customHeight="1">
      <c r="A139" s="5"/>
      <c r="B139" s="28" t="s">
        <v>121</v>
      </c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61" t="s">
        <v>113</v>
      </c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58">
        <f>CC139+CQ139</f>
        <v>945161.6</v>
      </c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>
        <v>0</v>
      </c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>
        <v>945161.6</v>
      </c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8"/>
    </row>
    <row r="140" spans="1:108" ht="14.25">
      <c r="A140" s="63" t="s">
        <v>45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</row>
    <row r="141" spans="1:108" ht="11.25" customHeight="1" outlineLevel="1">
      <c r="A141" s="60" t="s">
        <v>120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</row>
    <row r="142" spans="1:108" ht="15" customHeight="1">
      <c r="A142" s="5"/>
      <c r="B142" s="28" t="s">
        <v>122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62" t="s">
        <v>113</v>
      </c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58">
        <v>0</v>
      </c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>
        <v>0</v>
      </c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>
        <v>0</v>
      </c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</row>
    <row r="143" spans="1:108" ht="27.75" customHeight="1">
      <c r="A143" s="5"/>
      <c r="B143" s="28" t="s">
        <v>123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62" t="s">
        <v>113</v>
      </c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58">
        <v>0</v>
      </c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>
        <v>0</v>
      </c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>
        <v>0</v>
      </c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</row>
    <row r="144" spans="1:108" ht="15" customHeight="1">
      <c r="A144" s="5"/>
      <c r="B144" s="49" t="s">
        <v>124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68">
        <v>900</v>
      </c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6">
        <f>CC144+CQ144</f>
        <v>12766458.520000001</v>
      </c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4">
        <f>CC145+CC150+CC158+CC161+CC165+CC166+CC172</f>
        <v>206837.43</v>
      </c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>
        <f>CQ145+CQ150+CQ158+CQ161+CQ165+CQ166+CQ172</f>
        <v>12559621.090000002</v>
      </c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</row>
    <row r="145" spans="1:108" ht="27.75" customHeight="1">
      <c r="A145" s="5"/>
      <c r="B145" s="28" t="s">
        <v>125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68">
        <v>210</v>
      </c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6">
        <f aca="true" t="shared" si="1" ref="BN145:BN177">CC145+CQ145</f>
        <v>9492422.14</v>
      </c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5">
        <f>CC147+CC148+CC149</f>
        <v>0</v>
      </c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>
        <f>CQ147+CQ148+CQ149</f>
        <v>9492422.14</v>
      </c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</row>
    <row r="146" spans="1:108" ht="15" customHeight="1">
      <c r="A146" s="5"/>
      <c r="B146" s="28" t="s">
        <v>43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6">
        <f t="shared" si="1"/>
        <v>0</v>
      </c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</row>
    <row r="147" spans="1:108" ht="15" customHeight="1">
      <c r="A147" s="5"/>
      <c r="B147" s="28" t="s">
        <v>126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69">
        <v>211</v>
      </c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6">
        <f t="shared" si="1"/>
        <v>7290853.79</v>
      </c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58">
        <v>0</v>
      </c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>
        <v>7290853.79</v>
      </c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</row>
    <row r="148" spans="1:108" ht="15" customHeight="1">
      <c r="A148" s="5"/>
      <c r="B148" s="28" t="s">
        <v>127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69">
        <v>212</v>
      </c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6">
        <f t="shared" si="1"/>
        <v>0</v>
      </c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58">
        <v>0</v>
      </c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>
        <v>0</v>
      </c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</row>
    <row r="149" spans="1:108" ht="15" customHeight="1">
      <c r="A149" s="5"/>
      <c r="B149" s="28" t="s">
        <v>128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69">
        <v>213</v>
      </c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6">
        <f t="shared" si="1"/>
        <v>2201568.35</v>
      </c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58">
        <v>0</v>
      </c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>
        <v>2201568.35</v>
      </c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</row>
    <row r="150" spans="1:108" ht="15" customHeight="1">
      <c r="A150" s="5"/>
      <c r="B150" s="28" t="s">
        <v>129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68">
        <v>220</v>
      </c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6">
        <f t="shared" si="1"/>
        <v>1885710.98</v>
      </c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5">
        <f>CC152+CC153+CC154+CC155+CC156+CC157</f>
        <v>38380</v>
      </c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>
        <f>CQ152+CQ153+CQ154+CQ155+CQ156+CQ157</f>
        <v>1847330.98</v>
      </c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</row>
    <row r="151" spans="1:108" ht="15" customHeight="1">
      <c r="A151" s="5"/>
      <c r="B151" s="28" t="s">
        <v>43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6">
        <f t="shared" si="1"/>
        <v>0</v>
      </c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</row>
    <row r="152" spans="1:108" ht="15" customHeight="1">
      <c r="A152" s="5"/>
      <c r="B152" s="28" t="s">
        <v>130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69">
        <v>221</v>
      </c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6">
        <f t="shared" si="1"/>
        <v>5100</v>
      </c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58">
        <v>0</v>
      </c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>
        <v>5100</v>
      </c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</row>
    <row r="153" spans="1:108" ht="15" customHeight="1">
      <c r="A153" s="5"/>
      <c r="B153" s="28" t="s">
        <v>131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69">
        <v>222</v>
      </c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6">
        <f t="shared" si="1"/>
        <v>0</v>
      </c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58">
        <v>0</v>
      </c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>
        <v>0</v>
      </c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</row>
    <row r="154" spans="1:108" ht="15" customHeight="1">
      <c r="A154" s="5"/>
      <c r="B154" s="28" t="s">
        <v>132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69">
        <v>223</v>
      </c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6">
        <f t="shared" si="1"/>
        <v>1685067.98</v>
      </c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58">
        <v>0</v>
      </c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>
        <v>1685067.98</v>
      </c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</row>
    <row r="155" spans="1:108" ht="15" customHeight="1">
      <c r="A155" s="5"/>
      <c r="B155" s="28" t="s">
        <v>133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69">
        <v>224</v>
      </c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6">
        <f t="shared" si="1"/>
        <v>39000</v>
      </c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58">
        <v>0</v>
      </c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>
        <v>39000</v>
      </c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</row>
    <row r="156" spans="1:108" ht="15" customHeight="1">
      <c r="A156" s="5"/>
      <c r="B156" s="28" t="s">
        <v>134</v>
      </c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69">
        <v>225</v>
      </c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6">
        <f t="shared" si="1"/>
        <v>31600</v>
      </c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58">
        <v>0</v>
      </c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>
        <v>31600</v>
      </c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</row>
    <row r="157" spans="1:108" ht="15" customHeight="1">
      <c r="A157" s="5"/>
      <c r="B157" s="28" t="s">
        <v>135</v>
      </c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69">
        <v>226</v>
      </c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6">
        <f t="shared" si="1"/>
        <v>124943</v>
      </c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58">
        <v>38380</v>
      </c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>
        <v>86563</v>
      </c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</row>
    <row r="158" spans="1:108" ht="27.75" customHeight="1">
      <c r="A158" s="5"/>
      <c r="B158" s="28" t="s">
        <v>136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68">
        <v>240</v>
      </c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6">
        <f t="shared" si="1"/>
        <v>0</v>
      </c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5">
        <f>CC160</f>
        <v>0</v>
      </c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>
        <f>CQ160</f>
        <v>0</v>
      </c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</row>
    <row r="159" spans="1:108" ht="15" customHeight="1">
      <c r="A159" s="5"/>
      <c r="B159" s="28" t="s">
        <v>43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6">
        <f t="shared" si="1"/>
        <v>0</v>
      </c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</row>
    <row r="160" spans="1:108" ht="27.75" customHeight="1">
      <c r="A160" s="5"/>
      <c r="B160" s="28" t="s">
        <v>137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69">
        <v>241</v>
      </c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6">
        <f t="shared" si="1"/>
        <v>0</v>
      </c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58">
        <v>0</v>
      </c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>
        <v>0</v>
      </c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</row>
    <row r="161" spans="1:108" ht="15" customHeight="1">
      <c r="A161" s="5"/>
      <c r="B161" s="28" t="s">
        <v>138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68">
        <v>260</v>
      </c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6">
        <f t="shared" si="1"/>
        <v>110893.43</v>
      </c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5">
        <f>CC163+CC164</f>
        <v>110893.43</v>
      </c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>
        <f>CQ163+CQ164</f>
        <v>0</v>
      </c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</row>
    <row r="162" spans="1:108" ht="15" customHeight="1">
      <c r="A162" s="5"/>
      <c r="B162" s="28" t="s">
        <v>43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6">
        <f t="shared" si="1"/>
        <v>0</v>
      </c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</row>
    <row r="163" spans="1:108" ht="15" customHeight="1">
      <c r="A163" s="5"/>
      <c r="B163" s="28" t="s">
        <v>139</v>
      </c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69">
        <v>262</v>
      </c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6">
        <f t="shared" si="1"/>
        <v>110893.43</v>
      </c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58">
        <v>110893.43</v>
      </c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>
        <v>0</v>
      </c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</row>
    <row r="164" spans="1:108" ht="27.75" customHeight="1">
      <c r="A164" s="5"/>
      <c r="B164" s="28" t="s">
        <v>140</v>
      </c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69">
        <v>263</v>
      </c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6">
        <f t="shared" si="1"/>
        <v>0</v>
      </c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58">
        <v>0</v>
      </c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>
        <v>0</v>
      </c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</row>
    <row r="165" spans="1:108" ht="15" customHeight="1">
      <c r="A165" s="5"/>
      <c r="B165" s="28" t="s">
        <v>141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68">
        <v>290</v>
      </c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6">
        <f t="shared" si="1"/>
        <v>81756.63</v>
      </c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5">
        <v>0</v>
      </c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>
        <f>80436+1320.63</f>
        <v>81756.63</v>
      </c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</row>
    <row r="166" spans="1:108" ht="15" customHeight="1">
      <c r="A166" s="5"/>
      <c r="B166" s="28" t="s">
        <v>142</v>
      </c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68">
        <v>300</v>
      </c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6">
        <f t="shared" si="1"/>
        <v>1195675.3399999999</v>
      </c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5">
        <f>CC168+CC169+CC170+CC171</f>
        <v>57564</v>
      </c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>
        <f>CQ168+CQ169+CQ170+CQ171</f>
        <v>1138111.3399999999</v>
      </c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</row>
    <row r="167" spans="1:108" ht="15" customHeight="1">
      <c r="A167" s="5"/>
      <c r="B167" s="28" t="s">
        <v>43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6">
        <f t="shared" si="1"/>
        <v>0</v>
      </c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</row>
    <row r="168" spans="1:108" ht="15" customHeight="1">
      <c r="A168" s="5"/>
      <c r="B168" s="28" t="s">
        <v>143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69">
        <v>310</v>
      </c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6">
        <f t="shared" si="1"/>
        <v>230700</v>
      </c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58">
        <v>0</v>
      </c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>
        <v>230700</v>
      </c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</row>
    <row r="169" spans="1:108" ht="15" customHeight="1">
      <c r="A169" s="5"/>
      <c r="B169" s="28" t="s">
        <v>144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69">
        <v>320</v>
      </c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6">
        <f t="shared" si="1"/>
        <v>0</v>
      </c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58">
        <v>0</v>
      </c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>
        <v>0</v>
      </c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</row>
    <row r="170" spans="1:108" ht="27.75" customHeight="1">
      <c r="A170" s="5"/>
      <c r="B170" s="28" t="s">
        <v>145</v>
      </c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69">
        <v>330</v>
      </c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6">
        <f t="shared" si="1"/>
        <v>0</v>
      </c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58">
        <v>0</v>
      </c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>
        <v>0</v>
      </c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</row>
    <row r="171" spans="1:108" ht="15" customHeight="1">
      <c r="A171" s="5"/>
      <c r="B171" s="28" t="s">
        <v>146</v>
      </c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69">
        <v>340</v>
      </c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6">
        <f t="shared" si="1"/>
        <v>964975.34</v>
      </c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58">
        <v>57564</v>
      </c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>
        <f>396852.6+510558.74</f>
        <v>907411.34</v>
      </c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</row>
    <row r="172" spans="1:108" ht="15" customHeight="1">
      <c r="A172" s="5"/>
      <c r="B172" s="28" t="s">
        <v>147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70">
        <v>500</v>
      </c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66">
        <f t="shared" si="1"/>
        <v>0</v>
      </c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5">
        <v>0</v>
      </c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>
        <v>0</v>
      </c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</row>
    <row r="173" spans="1:108" ht="15" customHeight="1">
      <c r="A173" s="5"/>
      <c r="B173" s="28" t="s">
        <v>43</v>
      </c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66">
        <f t="shared" si="1"/>
        <v>0</v>
      </c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</row>
    <row r="174" spans="1:108" ht="27.75" customHeight="1">
      <c r="A174" s="5"/>
      <c r="B174" s="28" t="s">
        <v>148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71">
        <v>520</v>
      </c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66">
        <f t="shared" si="1"/>
        <v>0</v>
      </c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58">
        <v>0</v>
      </c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>
        <v>0</v>
      </c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</row>
    <row r="175" spans="1:108" ht="27.75" customHeight="1">
      <c r="A175" s="5"/>
      <c r="B175" s="28" t="s">
        <v>149</v>
      </c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71">
        <v>530</v>
      </c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66">
        <f t="shared" si="1"/>
        <v>0</v>
      </c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58">
        <v>0</v>
      </c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>
        <v>0</v>
      </c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</row>
    <row r="176" spans="1:108" ht="15" customHeight="1">
      <c r="A176" s="5"/>
      <c r="B176" s="28" t="s">
        <v>150</v>
      </c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66">
        <f t="shared" si="1"/>
        <v>0</v>
      </c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</row>
    <row r="177" spans="1:108" ht="15" customHeight="1">
      <c r="A177" s="5"/>
      <c r="B177" s="28" t="s">
        <v>151</v>
      </c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72" t="s">
        <v>113</v>
      </c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66">
        <f t="shared" si="1"/>
        <v>0</v>
      </c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58">
        <v>0</v>
      </c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>
        <v>0</v>
      </c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</row>
    <row r="179" spans="1:49" ht="14.25">
      <c r="A179" s="20" t="s">
        <v>167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</row>
    <row r="180" spans="1:41" ht="14.25">
      <c r="A180" s="20" t="s">
        <v>33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108" ht="15" customHeight="1">
      <c r="A181" s="20" t="s">
        <v>152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75" t="s">
        <v>166</v>
      </c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</row>
    <row r="182" spans="56:108" ht="12">
      <c r="BD182" s="74" t="s">
        <v>9</v>
      </c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Z182" s="74" t="s">
        <v>10</v>
      </c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</row>
    <row r="183" spans="1:49" ht="14.25">
      <c r="A183" s="20" t="s">
        <v>153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</row>
    <row r="184" spans="1:43" ht="14.25">
      <c r="A184" s="20" t="s">
        <v>154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</row>
    <row r="185" spans="1:108" ht="15" customHeight="1">
      <c r="A185" s="20" t="s">
        <v>155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</row>
    <row r="186" spans="56:108" ht="12">
      <c r="BD186" s="74" t="s">
        <v>9</v>
      </c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Z186" s="74" t="s">
        <v>10</v>
      </c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</row>
    <row r="187" spans="1:49" ht="14.25">
      <c r="A187" s="20" t="s">
        <v>156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</row>
    <row r="188" spans="1:108" ht="15" customHeight="1">
      <c r="A188" s="20" t="s">
        <v>168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76" t="s">
        <v>157</v>
      </c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</row>
    <row r="189" spans="56:108" ht="12">
      <c r="BD189" s="74" t="s">
        <v>9</v>
      </c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Z189" s="74" t="s">
        <v>10</v>
      </c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</row>
    <row r="190" spans="1:108" ht="15" customHeight="1">
      <c r="A190" s="20" t="s">
        <v>158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</row>
    <row r="191" spans="56:108" ht="12">
      <c r="BD191" s="74" t="s">
        <v>9</v>
      </c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Z191" s="74" t="s">
        <v>10</v>
      </c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</row>
    <row r="192" spans="1:42" ht="14.25">
      <c r="A192" s="20" t="s">
        <v>159</v>
      </c>
      <c r="B192" s="20"/>
      <c r="C192" s="20"/>
      <c r="D192" s="20"/>
      <c r="E192" s="20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</row>
    <row r="194" spans="3:39" ht="14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</row>
  </sheetData>
  <sheetProtection/>
  <mergeCells count="465">
    <mergeCell ref="BZ190:DD190"/>
    <mergeCell ref="BD191:BW191"/>
    <mergeCell ref="BZ191:DD191"/>
    <mergeCell ref="A192:E192"/>
    <mergeCell ref="F192:AP192"/>
    <mergeCell ref="C194:AM194"/>
    <mergeCell ref="A190:AA190"/>
    <mergeCell ref="A185:AO185"/>
    <mergeCell ref="BZ185:DD185"/>
    <mergeCell ref="BD186:BW186"/>
    <mergeCell ref="BZ186:DD186"/>
    <mergeCell ref="A187:AW187"/>
    <mergeCell ref="A188:AQ188"/>
    <mergeCell ref="BZ188:DD188"/>
    <mergeCell ref="BD189:BW189"/>
    <mergeCell ref="BZ189:DD189"/>
    <mergeCell ref="A183:AW183"/>
    <mergeCell ref="A184:AQ184"/>
    <mergeCell ref="CQ177:DD177"/>
    <mergeCell ref="A179:AW179"/>
    <mergeCell ref="A180:AO180"/>
    <mergeCell ref="A181:AO181"/>
    <mergeCell ref="BZ181:DD181"/>
    <mergeCell ref="B177:AY177"/>
    <mergeCell ref="CQ176:DD176"/>
    <mergeCell ref="B175:AY175"/>
    <mergeCell ref="BD182:BW182"/>
    <mergeCell ref="BZ182:DD182"/>
    <mergeCell ref="CQ174:DD174"/>
    <mergeCell ref="B173:AY173"/>
    <mergeCell ref="AZ177:BM177"/>
    <mergeCell ref="BN177:CB177"/>
    <mergeCell ref="CC177:CP177"/>
    <mergeCell ref="CQ175:DD175"/>
    <mergeCell ref="B176:AY176"/>
    <mergeCell ref="AZ176:BM176"/>
    <mergeCell ref="BN176:CB176"/>
    <mergeCell ref="CC176:CP176"/>
    <mergeCell ref="CQ172:DD172"/>
    <mergeCell ref="B171:AY171"/>
    <mergeCell ref="AZ175:BM175"/>
    <mergeCell ref="BN175:CB175"/>
    <mergeCell ref="CC175:CP175"/>
    <mergeCell ref="CQ173:DD173"/>
    <mergeCell ref="B174:AY174"/>
    <mergeCell ref="AZ174:BM174"/>
    <mergeCell ref="BN174:CB174"/>
    <mergeCell ref="CC174:CP174"/>
    <mergeCell ref="CQ170:DD170"/>
    <mergeCell ref="B169:AY169"/>
    <mergeCell ref="AZ173:BM173"/>
    <mergeCell ref="BN173:CB173"/>
    <mergeCell ref="CC173:CP173"/>
    <mergeCell ref="CQ171:DD171"/>
    <mergeCell ref="B172:AY172"/>
    <mergeCell ref="AZ172:BM172"/>
    <mergeCell ref="BN172:CB172"/>
    <mergeCell ref="CC172:CP172"/>
    <mergeCell ref="CQ168:DD168"/>
    <mergeCell ref="B167:AY167"/>
    <mergeCell ref="AZ171:BM171"/>
    <mergeCell ref="BN171:CB171"/>
    <mergeCell ref="CC171:CP171"/>
    <mergeCell ref="CQ169:DD169"/>
    <mergeCell ref="B170:AY170"/>
    <mergeCell ref="AZ170:BM170"/>
    <mergeCell ref="BN170:CB170"/>
    <mergeCell ref="CC170:CP170"/>
    <mergeCell ref="CQ166:DD166"/>
    <mergeCell ref="B165:AY165"/>
    <mergeCell ref="AZ169:BM169"/>
    <mergeCell ref="BN169:CB169"/>
    <mergeCell ref="CC169:CP169"/>
    <mergeCell ref="CQ167:DD167"/>
    <mergeCell ref="B168:AY168"/>
    <mergeCell ref="AZ168:BM168"/>
    <mergeCell ref="BN168:CB168"/>
    <mergeCell ref="CC168:CP168"/>
    <mergeCell ref="CQ164:DD164"/>
    <mergeCell ref="B163:AY163"/>
    <mergeCell ref="AZ167:BM167"/>
    <mergeCell ref="BN167:CB167"/>
    <mergeCell ref="CC167:CP167"/>
    <mergeCell ref="CQ165:DD165"/>
    <mergeCell ref="B166:AY166"/>
    <mergeCell ref="AZ166:BM166"/>
    <mergeCell ref="BN166:CB166"/>
    <mergeCell ref="CC166:CP166"/>
    <mergeCell ref="CQ162:DD162"/>
    <mergeCell ref="B161:AY161"/>
    <mergeCell ref="AZ165:BM165"/>
    <mergeCell ref="BN165:CB165"/>
    <mergeCell ref="CC165:CP165"/>
    <mergeCell ref="CQ163:DD163"/>
    <mergeCell ref="B164:AY164"/>
    <mergeCell ref="AZ164:BM164"/>
    <mergeCell ref="BN164:CB164"/>
    <mergeCell ref="CC164:CP164"/>
    <mergeCell ref="CQ160:DD160"/>
    <mergeCell ref="B159:AY159"/>
    <mergeCell ref="AZ163:BM163"/>
    <mergeCell ref="BN163:CB163"/>
    <mergeCell ref="CC163:CP163"/>
    <mergeCell ref="CQ161:DD161"/>
    <mergeCell ref="B162:AY162"/>
    <mergeCell ref="AZ162:BM162"/>
    <mergeCell ref="BN162:CB162"/>
    <mergeCell ref="CC162:CP162"/>
    <mergeCell ref="CQ158:DD158"/>
    <mergeCell ref="B157:AY157"/>
    <mergeCell ref="AZ161:BM161"/>
    <mergeCell ref="BN161:CB161"/>
    <mergeCell ref="CC161:CP161"/>
    <mergeCell ref="CQ159:DD159"/>
    <mergeCell ref="B160:AY160"/>
    <mergeCell ref="AZ160:BM160"/>
    <mergeCell ref="BN160:CB160"/>
    <mergeCell ref="CC160:CP160"/>
    <mergeCell ref="CQ156:DD156"/>
    <mergeCell ref="B155:AY155"/>
    <mergeCell ref="AZ159:BM159"/>
    <mergeCell ref="BN159:CB159"/>
    <mergeCell ref="CC159:CP159"/>
    <mergeCell ref="CQ157:DD157"/>
    <mergeCell ref="B158:AY158"/>
    <mergeCell ref="AZ158:BM158"/>
    <mergeCell ref="BN158:CB158"/>
    <mergeCell ref="CC158:CP158"/>
    <mergeCell ref="CQ154:DD154"/>
    <mergeCell ref="B153:AY153"/>
    <mergeCell ref="AZ157:BM157"/>
    <mergeCell ref="BN157:CB157"/>
    <mergeCell ref="CC157:CP157"/>
    <mergeCell ref="CQ155:DD155"/>
    <mergeCell ref="B156:AY156"/>
    <mergeCell ref="AZ156:BM156"/>
    <mergeCell ref="BN156:CB156"/>
    <mergeCell ref="CC156:CP156"/>
    <mergeCell ref="CQ152:DD152"/>
    <mergeCell ref="B151:AY151"/>
    <mergeCell ref="AZ155:BM155"/>
    <mergeCell ref="BN155:CB155"/>
    <mergeCell ref="CC155:CP155"/>
    <mergeCell ref="CQ153:DD153"/>
    <mergeCell ref="B154:AY154"/>
    <mergeCell ref="AZ154:BM154"/>
    <mergeCell ref="BN154:CB154"/>
    <mergeCell ref="CC154:CP154"/>
    <mergeCell ref="CQ150:DD150"/>
    <mergeCell ref="B149:AY149"/>
    <mergeCell ref="AZ153:BM153"/>
    <mergeCell ref="BN153:CB153"/>
    <mergeCell ref="CC153:CP153"/>
    <mergeCell ref="CQ151:DD151"/>
    <mergeCell ref="B152:AY152"/>
    <mergeCell ref="AZ152:BM152"/>
    <mergeCell ref="BN152:CB152"/>
    <mergeCell ref="CC152:CP152"/>
    <mergeCell ref="CQ148:DD148"/>
    <mergeCell ref="B147:AY147"/>
    <mergeCell ref="AZ151:BM151"/>
    <mergeCell ref="BN151:CB151"/>
    <mergeCell ref="CC151:CP151"/>
    <mergeCell ref="CQ149:DD149"/>
    <mergeCell ref="B150:AY150"/>
    <mergeCell ref="AZ150:BM150"/>
    <mergeCell ref="BN150:CB150"/>
    <mergeCell ref="CC150:CP150"/>
    <mergeCell ref="CQ146:DD146"/>
    <mergeCell ref="B145:AY145"/>
    <mergeCell ref="AZ149:BM149"/>
    <mergeCell ref="BN149:CB149"/>
    <mergeCell ref="CC149:CP149"/>
    <mergeCell ref="CQ147:DD147"/>
    <mergeCell ref="B148:AY148"/>
    <mergeCell ref="AZ148:BM148"/>
    <mergeCell ref="BN148:CB148"/>
    <mergeCell ref="CC148:CP148"/>
    <mergeCell ref="B143:AY143"/>
    <mergeCell ref="AZ147:BM147"/>
    <mergeCell ref="BN147:CB147"/>
    <mergeCell ref="CC147:CP147"/>
    <mergeCell ref="B146:AY146"/>
    <mergeCell ref="AZ146:BM146"/>
    <mergeCell ref="BN146:CB146"/>
    <mergeCell ref="CC146:CP146"/>
    <mergeCell ref="B144:AY144"/>
    <mergeCell ref="AZ144:BM144"/>
    <mergeCell ref="BN144:CB144"/>
    <mergeCell ref="CC144:CP144"/>
    <mergeCell ref="AZ145:BM145"/>
    <mergeCell ref="BN145:CB145"/>
    <mergeCell ref="CC145:CP145"/>
    <mergeCell ref="CQ143:DD143"/>
    <mergeCell ref="CQ144:DD144"/>
    <mergeCell ref="CQ145:DD145"/>
    <mergeCell ref="CQ140:DD140"/>
    <mergeCell ref="A141:DD141"/>
    <mergeCell ref="B142:AY142"/>
    <mergeCell ref="AZ142:BM142"/>
    <mergeCell ref="BN142:CB142"/>
    <mergeCell ref="CC142:CP142"/>
    <mergeCell ref="CQ142:DD142"/>
    <mergeCell ref="AZ143:BM143"/>
    <mergeCell ref="BN143:CB143"/>
    <mergeCell ref="CC143:CP143"/>
    <mergeCell ref="A140:AY140"/>
    <mergeCell ref="AZ140:BM140"/>
    <mergeCell ref="BN140:CB140"/>
    <mergeCell ref="CC140:CP140"/>
    <mergeCell ref="CQ137:DD137"/>
    <mergeCell ref="A138:DD138"/>
    <mergeCell ref="B139:AY139"/>
    <mergeCell ref="AZ139:BM139"/>
    <mergeCell ref="BN139:CB139"/>
    <mergeCell ref="CC139:CP139"/>
    <mergeCell ref="CQ135:DD135"/>
    <mergeCell ref="B136:AY136"/>
    <mergeCell ref="AZ136:BM136"/>
    <mergeCell ref="BN136:CB136"/>
    <mergeCell ref="CC136:CP136"/>
    <mergeCell ref="CQ139:DD139"/>
    <mergeCell ref="B137:AY137"/>
    <mergeCell ref="AZ137:BM137"/>
    <mergeCell ref="BN137:CB137"/>
    <mergeCell ref="CC137:CP137"/>
    <mergeCell ref="CQ133:DD133"/>
    <mergeCell ref="B134:AY134"/>
    <mergeCell ref="AZ134:BM134"/>
    <mergeCell ref="BN134:CB134"/>
    <mergeCell ref="CC134:CP134"/>
    <mergeCell ref="CQ136:DD136"/>
    <mergeCell ref="B135:AY135"/>
    <mergeCell ref="AZ135:BM135"/>
    <mergeCell ref="BN135:CB135"/>
    <mergeCell ref="CC135:CP135"/>
    <mergeCell ref="CQ131:DD131"/>
    <mergeCell ref="B132:AY132"/>
    <mergeCell ref="AZ132:BM132"/>
    <mergeCell ref="BN132:CB132"/>
    <mergeCell ref="CC132:CP132"/>
    <mergeCell ref="CQ134:DD134"/>
    <mergeCell ref="B133:AY133"/>
    <mergeCell ref="AZ133:BM133"/>
    <mergeCell ref="BN133:CB133"/>
    <mergeCell ref="CC133:CP133"/>
    <mergeCell ref="CQ130:DD130"/>
    <mergeCell ref="B129:AY129"/>
    <mergeCell ref="AZ129:BM129"/>
    <mergeCell ref="BN129:CB129"/>
    <mergeCell ref="CC129:CP129"/>
    <mergeCell ref="CQ132:DD132"/>
    <mergeCell ref="B131:AY131"/>
    <mergeCell ref="AZ131:BM131"/>
    <mergeCell ref="BN131:CB131"/>
    <mergeCell ref="CC131:CP131"/>
    <mergeCell ref="BN127:CB128"/>
    <mergeCell ref="B123:BT123"/>
    <mergeCell ref="BU123:DD123"/>
    <mergeCell ref="B125:DD125"/>
    <mergeCell ref="A127:AY128"/>
    <mergeCell ref="AZ127:BM128"/>
    <mergeCell ref="B120:BT120"/>
    <mergeCell ref="CQ129:DD129"/>
    <mergeCell ref="B130:AY130"/>
    <mergeCell ref="AZ130:BM130"/>
    <mergeCell ref="BN130:CB130"/>
    <mergeCell ref="CC130:CP130"/>
    <mergeCell ref="B121:BT121"/>
    <mergeCell ref="BU121:DD121"/>
    <mergeCell ref="B122:BT122"/>
    <mergeCell ref="BU122:DD122"/>
    <mergeCell ref="BU116:DD116"/>
    <mergeCell ref="CC127:DD127"/>
    <mergeCell ref="CC128:CP128"/>
    <mergeCell ref="CQ128:DD128"/>
    <mergeCell ref="B117:BT117"/>
    <mergeCell ref="BU117:DD117"/>
    <mergeCell ref="B118:BT118"/>
    <mergeCell ref="BU118:DD118"/>
    <mergeCell ref="B119:BT119"/>
    <mergeCell ref="BU119:DD119"/>
    <mergeCell ref="B111:BT111"/>
    <mergeCell ref="BU111:DD111"/>
    <mergeCell ref="BU120:DD120"/>
    <mergeCell ref="B113:BT113"/>
    <mergeCell ref="BU113:DD113"/>
    <mergeCell ref="B114:BT114"/>
    <mergeCell ref="BU114:DD114"/>
    <mergeCell ref="B115:BT115"/>
    <mergeCell ref="BU115:DD115"/>
    <mergeCell ref="B116:BT116"/>
    <mergeCell ref="B108:BT108"/>
    <mergeCell ref="BU108:DD108"/>
    <mergeCell ref="B109:BT109"/>
    <mergeCell ref="BU109:DD109"/>
    <mergeCell ref="F110:BT110"/>
    <mergeCell ref="BU110:DD110"/>
    <mergeCell ref="B103:BT103"/>
    <mergeCell ref="BU103:DD103"/>
    <mergeCell ref="B112:BT112"/>
    <mergeCell ref="BU112:DD112"/>
    <mergeCell ref="B105:BT105"/>
    <mergeCell ref="BU105:DD105"/>
    <mergeCell ref="B106:BT106"/>
    <mergeCell ref="BU106:DD106"/>
    <mergeCell ref="B107:BT107"/>
    <mergeCell ref="BU107:DD107"/>
    <mergeCell ref="B100:BT100"/>
    <mergeCell ref="BU100:DD100"/>
    <mergeCell ref="B101:BT101"/>
    <mergeCell ref="BU101:DD101"/>
    <mergeCell ref="B102:BT102"/>
    <mergeCell ref="BU102:DD102"/>
    <mergeCell ref="F95:BT95"/>
    <mergeCell ref="BU95:DD95"/>
    <mergeCell ref="B104:BT104"/>
    <mergeCell ref="BU104:DD104"/>
    <mergeCell ref="B97:BT97"/>
    <mergeCell ref="BU97:DD97"/>
    <mergeCell ref="B98:BT98"/>
    <mergeCell ref="BU98:DD98"/>
    <mergeCell ref="B99:BT99"/>
    <mergeCell ref="BU99:DD99"/>
    <mergeCell ref="B92:BT92"/>
    <mergeCell ref="BU92:DD92"/>
    <mergeCell ref="B93:BT93"/>
    <mergeCell ref="BU93:DD93"/>
    <mergeCell ref="B94:BT94"/>
    <mergeCell ref="BU94:DD94"/>
    <mergeCell ref="B87:BT87"/>
    <mergeCell ref="BU87:DD87"/>
    <mergeCell ref="B96:BT96"/>
    <mergeCell ref="BU96:DD96"/>
    <mergeCell ref="B89:BT89"/>
    <mergeCell ref="BU89:DD89"/>
    <mergeCell ref="B90:BT90"/>
    <mergeCell ref="BU90:DD90"/>
    <mergeCell ref="B91:BT91"/>
    <mergeCell ref="BU91:DD91"/>
    <mergeCell ref="B84:BT84"/>
    <mergeCell ref="BU84:DD84"/>
    <mergeCell ref="B85:BT85"/>
    <mergeCell ref="BU85:DD85"/>
    <mergeCell ref="B86:BT86"/>
    <mergeCell ref="BU86:DD86"/>
    <mergeCell ref="B79:BT79"/>
    <mergeCell ref="BU79:DD79"/>
    <mergeCell ref="B88:BT88"/>
    <mergeCell ref="BU88:DD88"/>
    <mergeCell ref="B81:BT81"/>
    <mergeCell ref="BU81:DD81"/>
    <mergeCell ref="B82:BT82"/>
    <mergeCell ref="BU82:DD82"/>
    <mergeCell ref="B83:BT83"/>
    <mergeCell ref="BU83:DD83"/>
    <mergeCell ref="B76:BT76"/>
    <mergeCell ref="BU76:DD76"/>
    <mergeCell ref="B77:BT77"/>
    <mergeCell ref="BU77:DD77"/>
    <mergeCell ref="B78:BT78"/>
    <mergeCell ref="BU78:DD78"/>
    <mergeCell ref="B71:BT71"/>
    <mergeCell ref="BU71:DD71"/>
    <mergeCell ref="F80:BT80"/>
    <mergeCell ref="BU80:DD80"/>
    <mergeCell ref="B73:BT73"/>
    <mergeCell ref="BU73:DD73"/>
    <mergeCell ref="B74:BT74"/>
    <mergeCell ref="BU74:DD74"/>
    <mergeCell ref="B75:BT75"/>
    <mergeCell ref="BU75:DD75"/>
    <mergeCell ref="F68:BT68"/>
    <mergeCell ref="BU68:DD68"/>
    <mergeCell ref="B69:BT69"/>
    <mergeCell ref="BU69:DD69"/>
    <mergeCell ref="B70:BT70"/>
    <mergeCell ref="BU70:DD70"/>
    <mergeCell ref="B63:BT63"/>
    <mergeCell ref="BU63:DD63"/>
    <mergeCell ref="B72:BT72"/>
    <mergeCell ref="BU72:DD72"/>
    <mergeCell ref="B65:BT65"/>
    <mergeCell ref="BU65:DD65"/>
    <mergeCell ref="B66:BT66"/>
    <mergeCell ref="BU66:DD66"/>
    <mergeCell ref="B67:BT67"/>
    <mergeCell ref="BU67:DD67"/>
    <mergeCell ref="B60:BT60"/>
    <mergeCell ref="BU60:DD60"/>
    <mergeCell ref="F61:BT61"/>
    <mergeCell ref="BU61:DD61"/>
    <mergeCell ref="B62:BT62"/>
    <mergeCell ref="BU62:DD62"/>
    <mergeCell ref="F55:BT55"/>
    <mergeCell ref="BU55:DD55"/>
    <mergeCell ref="B64:BT64"/>
    <mergeCell ref="BU64:DD64"/>
    <mergeCell ref="B57:BT57"/>
    <mergeCell ref="BU57:DD57"/>
    <mergeCell ref="B58:BT58"/>
    <mergeCell ref="BU58:DD58"/>
    <mergeCell ref="B59:BT59"/>
    <mergeCell ref="BU59:DD59"/>
    <mergeCell ref="BU51:DD51"/>
    <mergeCell ref="B52:BT52"/>
    <mergeCell ref="BU52:DD52"/>
    <mergeCell ref="B53:BT53"/>
    <mergeCell ref="BU53:DD53"/>
    <mergeCell ref="B54:BT54"/>
    <mergeCell ref="BU54:DD54"/>
    <mergeCell ref="AS28:DD29"/>
    <mergeCell ref="A31:AP31"/>
    <mergeCell ref="AS31:DD33"/>
    <mergeCell ref="B56:BT56"/>
    <mergeCell ref="BU56:DD56"/>
    <mergeCell ref="A37:DD39"/>
    <mergeCell ref="A41:DD43"/>
    <mergeCell ref="A45:DD47"/>
    <mergeCell ref="A49:DD49"/>
    <mergeCell ref="A51:BT51"/>
    <mergeCell ref="A35:DD35"/>
    <mergeCell ref="A36:DD36"/>
    <mergeCell ref="CO24:DD24"/>
    <mergeCell ref="A25:L25"/>
    <mergeCell ref="AI25:BW25"/>
    <mergeCell ref="CO25:DD25"/>
    <mergeCell ref="A26:AB26"/>
    <mergeCell ref="CC26:CM26"/>
    <mergeCell ref="CO26:DD26"/>
    <mergeCell ref="A28:AR28"/>
    <mergeCell ref="A23:AH23"/>
    <mergeCell ref="CO23:DD23"/>
    <mergeCell ref="BW18:CM18"/>
    <mergeCell ref="CO18:DD18"/>
    <mergeCell ref="AJ19:BU19"/>
    <mergeCell ref="CH19:CM19"/>
    <mergeCell ref="CO19:DD19"/>
    <mergeCell ref="CO20:DD20"/>
    <mergeCell ref="A21:AH21"/>
    <mergeCell ref="AI21:BW23"/>
    <mergeCell ref="CO22:DD22"/>
    <mergeCell ref="CC21:CM21"/>
    <mergeCell ref="CO21:DD21"/>
    <mergeCell ref="A22:AH22"/>
    <mergeCell ref="AT16:BB16"/>
    <mergeCell ref="BC16:BG16"/>
    <mergeCell ref="BH16:BL16"/>
    <mergeCell ref="CA12:DD12"/>
    <mergeCell ref="CM13:CP13"/>
    <mergeCell ref="CQ13:CT13"/>
    <mergeCell ref="CU13:CX13"/>
    <mergeCell ref="A15:DD15"/>
    <mergeCell ref="BL13:BM13"/>
    <mergeCell ref="BN13:BQ13"/>
    <mergeCell ref="BM7:DD7"/>
    <mergeCell ref="BE8:DD8"/>
    <mergeCell ref="BE9:DD9"/>
    <mergeCell ref="BE10:DD10"/>
    <mergeCell ref="CO17:DD17"/>
    <mergeCell ref="BR13:BS13"/>
    <mergeCell ref="BU13:CL13"/>
    <mergeCell ref="BE11:BX11"/>
    <mergeCell ref="CA11:DD11"/>
    <mergeCell ref="BE12:BX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3"/>
  <rowBreaks count="2" manualBreakCount="2">
    <brk id="47" max="0" man="1"/>
    <brk id="123" max="0" man="1"/>
  </rowBreaks>
  <colBreaks count="1" manualBreakCount="1">
    <brk id="108" max="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zavaruhina</cp:lastModifiedBy>
  <cp:lastPrinted>2015-10-25T18:16:56Z</cp:lastPrinted>
  <dcterms:created xsi:type="dcterms:W3CDTF">2015-03-04T05:46:39Z</dcterms:created>
  <dcterms:modified xsi:type="dcterms:W3CDTF">2016-01-28T07:16:25Z</dcterms:modified>
  <cp:category/>
  <cp:version/>
  <cp:contentType/>
  <cp:contentStatus/>
  <cp:revision>1</cp:revision>
</cp:coreProperties>
</file>